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2075" firstSheet="1" activeTab="3"/>
  </bookViews>
  <sheets>
    <sheet name="Záradék" sheetId="1" r:id="rId1"/>
    <sheet name="Összesítő" sheetId="2" r:id="rId2"/>
    <sheet name="Költségtérítések" sheetId="3" r:id="rId3"/>
    <sheet name="Felületképzés" sheetId="4" r:id="rId4"/>
    <sheet name="Közműcsővezetékek és -szerelvén" sheetId="5" r:id="rId5"/>
    <sheet name="Elektromosenergia-ellátás, vill" sheetId="6" r:id="rId6"/>
    <sheet name="Épületgépészeti csővezeték szer" sheetId="7" r:id="rId7"/>
    <sheet name="Épületgépészeti szerelvények és" sheetId="8" r:id="rId8"/>
  </sheets>
  <definedNames/>
  <calcPr fullCalcOnLoad="1"/>
</workbook>
</file>

<file path=xl/sharedStrings.xml><?xml version="1.0" encoding="utf-8"?>
<sst xmlns="http://schemas.openxmlformats.org/spreadsheetml/2006/main" count="182" uniqueCount="106">
  <si>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</si>
  <si>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</si>
  <si>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</si>
  <si>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</si>
  <si>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</si>
  <si>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</si>
  <si>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</si>
  <si>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</si>
  <si>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</si>
  <si>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</si>
  <si>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</si>
  <si>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</si>
  <si>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19-010-1.51</t>
  </si>
  <si>
    <t>klts</t>
  </si>
  <si>
    <t>Általános teendők Jogdíjak Kéményseprő szakvélemény EPH jegyzőkönyv Gázművek átadás-átvétel Gázkazán beszabályzása</t>
  </si>
  <si>
    <t>Munkanem összesen:</t>
  </si>
  <si>
    <t>Költségtérítések</t>
  </si>
  <si>
    <t>47-011-31.1.1-0159505</t>
  </si>
  <si>
    <t>Kazánház festési mázolási munkái</t>
  </si>
  <si>
    <t>Felületképzés</t>
  </si>
  <si>
    <t>54-016-6.1</t>
  </si>
  <si>
    <t>m</t>
  </si>
  <si>
    <t>Fűtési és vízvezeték szakaszos és hálózati nyomáspróbája vízzel, 200 mm külső Ø-ig</t>
  </si>
  <si>
    <t>54-016-7.1</t>
  </si>
  <si>
    <t>Csővezetékek fertőtlenítése, DN 200 méretig</t>
  </si>
  <si>
    <t>Közműcsővezetékek és -szerelvények szerelése</t>
  </si>
  <si>
    <t>71-002-1.1-0000101</t>
  </si>
  <si>
    <t>Villanyszerelési munkák</t>
  </si>
  <si>
    <t>Elektromosenergia-ellátás, villanyszerelés</t>
  </si>
  <si>
    <t>81-003-1.2.1.1.1.1.2-0110110</t>
  </si>
  <si>
    <t>Gázvezeték, Fekete acélcső szerelése, hegesztett kötésekkel, cső elhelyezése szakaszos nyomáspróbával, szabadon, tartószerkezettel, csőátmérő DN 100-méretig, DN 20 Fekete acélcső A 37X 3/4" simavégű</t>
  </si>
  <si>
    <t>81-003-1.2.1.1.1.1.6-0110172</t>
  </si>
  <si>
    <t>Gázvezeték, Fekete acélcső szerelése, hegesztett kötésekkel, cső elhelyezése szakaszos nyomáspróbával, szabadon, tartószerkezettel, csőátmérő DN 100-méretig, DN 50 Fekete acélcső A 37 2" simavégű</t>
  </si>
  <si>
    <t>81-004-1.4.1.1.2.1.4-0110178</t>
  </si>
  <si>
    <t>Fűtési vezeték, Fekete acélcső szerelése, hegesztett kötésekkel, tartószerkezettel, szakaszos nyomáspróbával, szabadon, horonyba vagy padlócsatornába, irányváltozás csőívvel, csőátmérő DN 100 méretig, DN 80 Fekete acélcső A 37 3" simavégű</t>
  </si>
  <si>
    <t>Épületgépészeti csővezeték szerelése</t>
  </si>
  <si>
    <t>82-001-12.3.2.2-0722253</t>
  </si>
  <si>
    <t>db</t>
  </si>
  <si>
    <t>82-001-12.3.2.5-0125845</t>
  </si>
  <si>
    <t>82-001-13.6-0113038</t>
  </si>
  <si>
    <t>82-001-13.6-0343281</t>
  </si>
  <si>
    <t>90°C, (kvs=10), TM3400.964</t>
  </si>
  <si>
    <t>82-001-15-0000201</t>
  </si>
  <si>
    <t>82-004-6.1.1.5-0722106</t>
  </si>
  <si>
    <t>82-005-1.11.3</t>
  </si>
  <si>
    <t>82-005-20.1.3</t>
  </si>
  <si>
    <t>Előregyártott osztó- vagy gyűjtőcső elhelyezése, előre kiépített támasztó szerkezetre, bekötések és szerelvények nélkül, DN 50-300 méret között, 25 bar nyomásig,  0,5-4,0 m hosszúságban, 100,01-200 kg között</t>
  </si>
  <si>
    <t>82-007-4.2.3</t>
  </si>
  <si>
    <t>SKRX típusú hőcserélő elhelyezése és bekötése, 118 típus számú, 1,50 m</t>
  </si>
  <si>
    <t>82-008-3.2.1.1.1.3-0150394</t>
  </si>
  <si>
    <t>82-016-13.4</t>
  </si>
  <si>
    <t>Próbafűtés, radiátorok beszabályozása 69.781 -139.560 W teljesítmény között</t>
  </si>
  <si>
    <t>82-016-15.4-0000301</t>
  </si>
  <si>
    <t>Kéményszerelés átm. 200 mm; 16</t>
  </si>
  <si>
    <t>82-016-15.4-0244313</t>
  </si>
  <si>
    <t>82-031-5.1.1-0342903</t>
  </si>
  <si>
    <t>82-051-21.1-0000101</t>
  </si>
  <si>
    <t>Kiegészítő szerelvények elhelyezése, segédanyagokkal együtt: Szelepek szabályzók elzárók karimák rögzítések</t>
  </si>
  <si>
    <t>Épületgépészeti szerelvények és berendezések szerelése</t>
  </si>
  <si>
    <t>Összesen:</t>
  </si>
  <si>
    <t xml:space="preserve">                                       </t>
  </si>
  <si>
    <t xml:space="preserve">A munka leírása:                       </t>
  </si>
  <si>
    <t xml:space="preserve">CSEPELI TELEPHELY                      </t>
  </si>
  <si>
    <t xml:space="preserve">A-C épület                             </t>
  </si>
  <si>
    <t xml:space="preserve">kazánház korszerűsítés                        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</si>
  <si>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</si>
  <si>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</si>
  <si>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</si>
  <si>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</si>
  <si>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</si>
  <si>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</si>
  <si>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</si>
  <si>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1.2 Akadályoztatási költség</t>
  </si>
  <si>
    <t>1.3 Építés közvetlen költségei</t>
  </si>
  <si>
    <t>1.4 Közvetlen önköltség összesen</t>
  </si>
  <si>
    <t>2.1 Árkockázati fedezet vet.alap</t>
  </si>
  <si>
    <t>2.2 Árkockázati fedezet</t>
  </si>
  <si>
    <t>2.3 Anyagigazgatási ksg. vet.alap</t>
  </si>
  <si>
    <t>2.4 Anyagigazgatási költség</t>
  </si>
  <si>
    <t>2.5 Fedezet vetítési alap 1.4</t>
  </si>
  <si>
    <t>2.6 Fedezet</t>
  </si>
  <si>
    <t>3.1 Tartalékkeret vetítési alap</t>
  </si>
  <si>
    <t>3.2 Tartalékkeret</t>
  </si>
  <si>
    <t>4.1 ÁFA vetítési alap</t>
  </si>
  <si>
    <t>4.2 Áfa</t>
  </si>
  <si>
    <t>5.  A munka ára</t>
  </si>
  <si>
    <t>Aláírás</t>
  </si>
  <si>
    <t xml:space="preserve">Név : JAHN FERENC KÓRHÁZ               </t>
  </si>
  <si>
    <t xml:space="preserve">JAHN FERENC DÉLPESTI KÓRHÁZ ÉS RENDELŐINTÉZET          </t>
  </si>
  <si>
    <t xml:space="preserve">1204 Budapest, Köves út 1.       </t>
  </si>
  <si>
    <t xml:space="preserve">Kelt:      2016-11-17                  </t>
  </si>
  <si>
    <t xml:space="preserve">Szirbek Péter               </t>
  </si>
  <si>
    <t>Készítette:</t>
  </si>
  <si>
    <t>Kétoldalon hegeszthető toldattal gyártott szerelvény elhelyezése szennyfogószűrő,  iszap- és levegőleválasztó, DN 50 méret felett,  max. 120°C, 16 bar</t>
  </si>
  <si>
    <t xml:space="preserve">Kétoldalon hegeszthető toldattal gyártott szerelvény elhelyezése szennyfogószűrő,  iszap- és levegőleválasztó, DN 50 méret felett, hegtoldatos mikrobuborék vagy iszapleválasztó, </t>
  </si>
  <si>
    <t>Három- vagy négyoldalon menetes vagy roppantógyűrűs szerelvény elhelyezése, külső vagy belső menettel, illetve hollandival csatlakoztatva DN 50 háromjáratú szelep, karimás, egy- és kétutú szabályzó szelepekhez, DN 50, PN 16, Kvs=40, 065Z0120</t>
  </si>
  <si>
    <t xml:space="preserve">Három- vagy négyoldalon menetes vagy roppantógyűrűs szerelvény elhelyezése, külső vagy belső menettel, illetve hollandival csatlakoztatva DN 50 termosztatikus keverőszelep, HMV keverés, forrázásvédelem, 2", külső menet + hollander, 36-53°C, max </t>
  </si>
  <si>
    <t xml:space="preserve">Karimás keverőcsap beszerelése, mozgatómotorral </t>
  </si>
  <si>
    <t xml:space="preserve">Zárt tágulási tartály elhelyezése és bekötése (nyomástartó-, gáztalanító és vízutántöltő  berendezések a 82-004-21-es tételtől), fűtési és hűtési rendszerekben, membrános, 1001-2000 liter között cserélhető membrános tágulási tartály </t>
  </si>
  <si>
    <t xml:space="preserve">"M" 5 vagy 10 bar </t>
  </si>
  <si>
    <t>Föld- vagy PB gáz tüzelésű, melegvízüzemű, kondenzációs kazán elhelyezése és bekötése, blokkégő nélkül,  max 400 kW összes tartozékkal együtt</t>
  </si>
  <si>
    <t>Fűtés-, klíma-, hűtéstechnika száraztengelyű (in-line) elektronikusan szabályozott szivattyúk elhelyezése és bekötése, egyes szivattyú menetes vagy karimás csatlakozással, érzékelővel, DN 50 Szabályozott</t>
  </si>
  <si>
    <t xml:space="preserve">száraztengelyű keringetőszivattyú beépített nyomáskülönbség távadóval </t>
  </si>
  <si>
    <t xml:space="preserve">Füstgázkészletek (csövek, idomok) elhelyezése zárt égésterű, fűtési és/vagy használati melegvízkészítő kazánok részére, felszerelve, szerelőkőműves munka nélkül, 100/100, 100/150, 110/110, 110/160 mm füstgáz készlet 110/160 mm </t>
  </si>
  <si>
    <t>Szakaszos üzemű háztartási vízlágyító berendezés elhelyezése és vízoldali bekötése ioncserélő gyantatöltettel, gyantaoszloppal összeépített sóoldó tartállyal, menetes csatlakozással, DN 25</t>
  </si>
  <si>
    <t>MgCl technológia, 8liter gyanta, 1", külső menetes, 2..8 bar, max 30°C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</si>
</sst>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0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ht="15.75">
      <c r="A1" s="25"/>
      <c r="B1" s="26"/>
      <c r="C1" s="26"/>
      <c r="D1" s="26"/>
    </row>
    <row r="2" spans="1:4" ht="15.75">
      <c r="A2" s="25"/>
      <c r="B2" s="26"/>
      <c r="C2" s="26"/>
      <c r="D2" s="26"/>
    </row>
    <row r="3" spans="1:4" ht="15.75">
      <c r="A3" s="25"/>
      <c r="B3" s="26"/>
      <c r="C3" s="26"/>
      <c r="D3" s="26"/>
    </row>
    <row r="4" spans="1:4" s="14" customFormat="1" ht="15.75">
      <c r="A4" s="29"/>
      <c r="B4" s="26"/>
      <c r="C4" s="26"/>
      <c r="D4" s="26"/>
    </row>
    <row r="5" spans="1:4" s="14" customFormat="1" ht="15.75">
      <c r="A5" s="29"/>
      <c r="B5" s="26"/>
      <c r="C5" s="26"/>
      <c r="D5" s="26"/>
    </row>
    <row r="6" spans="1:4" s="14" customFormat="1" ht="15.75">
      <c r="A6" s="29"/>
      <c r="B6" s="26"/>
      <c r="C6" s="26"/>
      <c r="D6" s="26"/>
    </row>
    <row r="7" spans="1:4" ht="15.75">
      <c r="A7" s="25"/>
      <c r="B7" s="26"/>
      <c r="C7" s="26"/>
      <c r="D7" s="26"/>
    </row>
    <row r="9" spans="1:4" ht="31.5">
      <c r="A9" s="11" t="s">
        <v>88</v>
      </c>
      <c r="C9" s="10" t="s">
        <v>60</v>
      </c>
      <c r="D9" s="20"/>
    </row>
    <row r="10" spans="1:3" ht="15.75">
      <c r="A10" s="10" t="s">
        <v>60</v>
      </c>
      <c r="C10" s="10" t="s">
        <v>90</v>
      </c>
    </row>
    <row r="11" spans="1:3" ht="15.75">
      <c r="A11" s="10" t="s">
        <v>89</v>
      </c>
      <c r="C11" s="10" t="s">
        <v>60</v>
      </c>
    </row>
    <row r="12" ht="15.75">
      <c r="A12" s="10" t="s">
        <v>60</v>
      </c>
    </row>
    <row r="13" spans="1:3" ht="15.75">
      <c r="A13" s="10" t="s">
        <v>61</v>
      </c>
      <c r="C13" s="19" t="s">
        <v>92</v>
      </c>
    </row>
    <row r="14" spans="1:4" ht="15.75">
      <c r="A14" s="10" t="s">
        <v>62</v>
      </c>
      <c r="C14" s="21" t="s">
        <v>91</v>
      </c>
      <c r="D14" s="21"/>
    </row>
    <row r="15" spans="1:3" ht="15.75">
      <c r="A15" s="10" t="s">
        <v>63</v>
      </c>
      <c r="C15" s="10" t="s">
        <v>60</v>
      </c>
    </row>
    <row r="16" ht="15.75">
      <c r="A16" s="10" t="s">
        <v>64</v>
      </c>
    </row>
    <row r="17" ht="15.75">
      <c r="A17" s="10" t="s">
        <v>65</v>
      </c>
    </row>
    <row r="18" ht="15.75">
      <c r="A18" s="10" t="s">
        <v>65</v>
      </c>
    </row>
    <row r="19" ht="15.75">
      <c r="A19" s="10" t="s">
        <v>65</v>
      </c>
    </row>
    <row r="20" ht="15.75">
      <c r="A20" s="10" t="s">
        <v>66</v>
      </c>
    </row>
    <row r="22" spans="1:4" ht="15.75">
      <c r="A22" s="27" t="s">
        <v>67</v>
      </c>
      <c r="B22" s="28"/>
      <c r="C22" s="28"/>
      <c r="D22" s="28"/>
    </row>
    <row r="23" spans="1:4" ht="15.75">
      <c r="A23" s="15" t="s">
        <v>68</v>
      </c>
      <c r="B23" s="15"/>
      <c r="C23" s="18" t="s">
        <v>69</v>
      </c>
      <c r="D23" s="18" t="s">
        <v>70</v>
      </c>
    </row>
    <row r="24" spans="1:4" ht="15.75">
      <c r="A24" s="10" t="s">
        <v>71</v>
      </c>
      <c r="C24" s="10">
        <f>ROUND(SUM(Összesítő!B2:B7),0)</f>
        <v>0</v>
      </c>
      <c r="D24" s="10">
        <f>ROUND(SUM(Összesítő!C2:C7),0)</f>
        <v>0</v>
      </c>
    </row>
    <row r="25" spans="1:4" ht="15.75">
      <c r="A25" s="15" t="s">
        <v>72</v>
      </c>
      <c r="B25" s="16">
        <v>0</v>
      </c>
      <c r="C25" s="15"/>
      <c r="D25" s="15">
        <f>ROUND(D24*B25,0)</f>
        <v>0</v>
      </c>
    </row>
    <row r="26" spans="1:4" ht="15.75">
      <c r="A26" s="15" t="s">
        <v>73</v>
      </c>
      <c r="B26" s="15"/>
      <c r="C26" s="15">
        <f>ROUND(C24,0)</f>
        <v>0</v>
      </c>
      <c r="D26" s="15">
        <f>ROUND(D24+D25,0)</f>
        <v>0</v>
      </c>
    </row>
    <row r="27" spans="1:4" ht="15.75">
      <c r="A27" s="15" t="s">
        <v>74</v>
      </c>
      <c r="B27" s="15"/>
      <c r="C27" s="15">
        <f>ROUND(C26,0)</f>
        <v>0</v>
      </c>
      <c r="D27" s="15">
        <f>ROUND(D26,0)</f>
        <v>0</v>
      </c>
    </row>
    <row r="28" spans="1:3" ht="15.75">
      <c r="A28" s="10" t="s">
        <v>75</v>
      </c>
      <c r="C28" s="10">
        <f>ROUND(C27,0)</f>
        <v>0</v>
      </c>
    </row>
    <row r="29" spans="1:4" ht="15.75">
      <c r="A29" s="15" t="s">
        <v>76</v>
      </c>
      <c r="B29" s="16">
        <v>0</v>
      </c>
      <c r="C29" s="15">
        <f>ROUND(C28*B29,0)</f>
        <v>0</v>
      </c>
      <c r="D29" s="15"/>
    </row>
    <row r="30" spans="1:3" ht="15.75">
      <c r="A30" s="10" t="s">
        <v>77</v>
      </c>
      <c r="C30" s="10">
        <f>ROUND(C27+C29,0)</f>
        <v>0</v>
      </c>
    </row>
    <row r="31" spans="1:4" ht="15.75">
      <c r="A31" s="15" t="s">
        <v>78</v>
      </c>
      <c r="B31" s="16">
        <v>0</v>
      </c>
      <c r="C31" s="15">
        <f>ROUND(C30*B31,0)</f>
        <v>0</v>
      </c>
      <c r="D31" s="15"/>
    </row>
    <row r="32" spans="1:4" ht="15.75">
      <c r="A32" s="10" t="s">
        <v>79</v>
      </c>
      <c r="D32" s="10">
        <f>ROUND(D27,0)</f>
        <v>0</v>
      </c>
    </row>
    <row r="33" spans="1:4" ht="15.75">
      <c r="A33" s="15" t="s">
        <v>80</v>
      </c>
      <c r="B33" s="16">
        <v>0</v>
      </c>
      <c r="C33" s="15"/>
      <c r="D33" s="15">
        <f>ROUND(D32*B33,0)</f>
        <v>0</v>
      </c>
    </row>
    <row r="34" spans="1:4" ht="15.75">
      <c r="A34" s="10" t="s">
        <v>81</v>
      </c>
      <c r="C34" s="22">
        <f>ROUND(C30+C31+D27+D33,0)</f>
        <v>0</v>
      </c>
      <c r="D34" s="22"/>
    </row>
    <row r="35" spans="1:4" ht="15.75">
      <c r="A35" s="15" t="s">
        <v>82</v>
      </c>
      <c r="B35" s="16">
        <v>0</v>
      </c>
      <c r="C35" s="23">
        <f>ROUND(C34*B35,0)</f>
        <v>0</v>
      </c>
      <c r="D35" s="23"/>
    </row>
    <row r="36" spans="1:4" ht="15.75">
      <c r="A36" s="10" t="s">
        <v>83</v>
      </c>
      <c r="C36" s="22">
        <f>ROUND(C34+C35,0)</f>
        <v>0</v>
      </c>
      <c r="D36" s="22"/>
    </row>
    <row r="37" spans="1:4" ht="15.75">
      <c r="A37" s="15" t="s">
        <v>84</v>
      </c>
      <c r="B37" s="16">
        <v>0.27</v>
      </c>
      <c r="C37" s="23">
        <f>ROUND(C36*B37,0)</f>
        <v>0</v>
      </c>
      <c r="D37" s="23"/>
    </row>
    <row r="38" spans="1:4" ht="15.75">
      <c r="A38" s="15" t="s">
        <v>85</v>
      </c>
      <c r="B38" s="15"/>
      <c r="C38" s="24">
        <f>ROUND(C36+C37,0)</f>
        <v>0</v>
      </c>
      <c r="D38" s="24"/>
    </row>
    <row r="42" spans="2:3" ht="15.75">
      <c r="B42" s="22" t="s">
        <v>86</v>
      </c>
      <c r="C42" s="22"/>
    </row>
    <row r="44" ht="15.75">
      <c r="A44" s="17"/>
    </row>
    <row r="45" ht="15.75">
      <c r="A45" s="17"/>
    </row>
    <row r="46" ht="15.75">
      <c r="A46" s="17"/>
    </row>
  </sheetData>
  <sheetProtection/>
  <mergeCells count="14">
    <mergeCell ref="A7:D7"/>
    <mergeCell ref="A22:D22"/>
    <mergeCell ref="A1:D1"/>
    <mergeCell ref="A2:D2"/>
    <mergeCell ref="A3:D3"/>
    <mergeCell ref="A4:D4"/>
    <mergeCell ref="A5:D5"/>
    <mergeCell ref="A6:D6"/>
    <mergeCell ref="C34:D34"/>
    <mergeCell ref="C35:D35"/>
    <mergeCell ref="C36:D36"/>
    <mergeCell ref="C37:D37"/>
    <mergeCell ref="C38:D38"/>
    <mergeCell ref="B42:C4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16</v>
      </c>
      <c r="B2" s="11">
        <f>Költségtérítések!H4</f>
        <v>0</v>
      </c>
      <c r="C2" s="11">
        <f>Költségtérítések!I4</f>
        <v>0</v>
      </c>
    </row>
    <row r="3" spans="1:3" ht="15.75">
      <c r="A3" s="11" t="s">
        <v>19</v>
      </c>
      <c r="B3" s="11">
        <f>Felületképzés!H4</f>
        <v>0</v>
      </c>
      <c r="C3" s="11">
        <f>Felületképzés!I4</f>
        <v>0</v>
      </c>
    </row>
    <row r="4" spans="1:3" ht="31.5">
      <c r="A4" s="11" t="s">
        <v>25</v>
      </c>
      <c r="B4" s="11">
        <f>'Közműcsővezetékek és -szerelvén'!H6</f>
        <v>0</v>
      </c>
      <c r="C4" s="11">
        <f>'Közműcsővezetékek és -szerelvén'!I6</f>
        <v>0</v>
      </c>
    </row>
    <row r="5" spans="1:3" ht="31.5">
      <c r="A5" s="11" t="s">
        <v>28</v>
      </c>
      <c r="B5" s="11">
        <f>'Elektromosenergia-ellátás, vill'!H4</f>
        <v>0</v>
      </c>
      <c r="C5" s="11">
        <f>'Elektromosenergia-ellátás, vill'!I4</f>
        <v>0</v>
      </c>
    </row>
    <row r="6" spans="1:3" ht="15.75">
      <c r="A6" s="11" t="s">
        <v>35</v>
      </c>
      <c r="B6" s="11">
        <f>'Épületgépészeti csővezeték szer'!H8</f>
        <v>0</v>
      </c>
      <c r="C6" s="11">
        <f>'Épületgépészeti csővezeték szer'!I8</f>
        <v>0</v>
      </c>
    </row>
    <row r="7" spans="1:3" ht="31.5">
      <c r="A7" s="11" t="s">
        <v>58</v>
      </c>
      <c r="B7" s="11">
        <f>'Épületgépészeti szerelvények és'!H37</f>
        <v>0</v>
      </c>
      <c r="C7" s="11">
        <f>'Épületgépészeti szerelvények és'!I37</f>
        <v>0</v>
      </c>
    </row>
    <row r="8" spans="1:3" s="12" customFormat="1" ht="15.75">
      <c r="A8" s="12" t="s">
        <v>59</v>
      </c>
      <c r="B8" s="12">
        <f>ROUND(SUM(B2:B7),0)</f>
        <v>0</v>
      </c>
      <c r="C8" s="12">
        <f>ROUND(SUM(C2:C7),0)</f>
        <v>0</v>
      </c>
    </row>
    <row r="9" ht="15.75">
      <c r="A9" s="11" t="s">
        <v>87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0.281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12</v>
      </c>
      <c r="C2" s="2" t="s">
        <v>14</v>
      </c>
      <c r="D2" s="6">
        <v>1</v>
      </c>
      <c r="E2" s="1" t="s">
        <v>13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Költségtérítések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0.281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17</v>
      </c>
      <c r="C2" s="2" t="s">
        <v>18</v>
      </c>
      <c r="D2" s="6">
        <v>1</v>
      </c>
      <c r="E2" s="1" t="s">
        <v>13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Felületképzés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0.281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20</v>
      </c>
      <c r="C2" s="2" t="s">
        <v>22</v>
      </c>
      <c r="D2" s="6">
        <v>800</v>
      </c>
      <c r="E2" s="1" t="s">
        <v>21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23</v>
      </c>
      <c r="C4" s="2" t="s">
        <v>24</v>
      </c>
      <c r="D4" s="6">
        <v>800</v>
      </c>
      <c r="E4" s="1" t="s">
        <v>21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Közműcsővezetékek és -szerelvények szerelése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0.281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26</v>
      </c>
      <c r="C2" s="2" t="s">
        <v>27</v>
      </c>
      <c r="D2" s="6">
        <v>1</v>
      </c>
      <c r="E2" s="1" t="s">
        <v>13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Elektromosenergia-ellátás, villanyszerelés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0.281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29</v>
      </c>
      <c r="C2" s="2" t="s">
        <v>30</v>
      </c>
      <c r="D2" s="6">
        <v>28</v>
      </c>
      <c r="E2" s="1" t="s">
        <v>21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31</v>
      </c>
      <c r="C4" s="2" t="s">
        <v>32</v>
      </c>
      <c r="D4" s="6">
        <v>32</v>
      </c>
      <c r="E4" s="1" t="s">
        <v>21</v>
      </c>
      <c r="H4" s="6">
        <f>ROUND(D4*F4,0)</f>
        <v>0</v>
      </c>
      <c r="I4" s="6">
        <f>ROUND(D4*G4,0)</f>
        <v>0</v>
      </c>
    </row>
    <row r="6" spans="1:9" ht="102">
      <c r="A6" s="8">
        <v>3</v>
      </c>
      <c r="B6" s="1" t="s">
        <v>33</v>
      </c>
      <c r="C6" s="2" t="s">
        <v>34</v>
      </c>
      <c r="D6" s="6">
        <v>26</v>
      </c>
      <c r="E6" s="1" t="s">
        <v>21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Épületgépészeti csővezeték szerelése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6">
      <selection activeCell="M29" sqref="M2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0.281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36</v>
      </c>
      <c r="C2" s="2" t="s">
        <v>93</v>
      </c>
      <c r="D2" s="6">
        <v>1</v>
      </c>
      <c r="E2" s="1" t="s">
        <v>37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38</v>
      </c>
      <c r="C4" s="2" t="s">
        <v>94</v>
      </c>
      <c r="D4" s="6">
        <v>1</v>
      </c>
      <c r="E4" s="1" t="s">
        <v>37</v>
      </c>
      <c r="H4" s="6">
        <f>ROUND(D4*F4,0)</f>
        <v>0</v>
      </c>
      <c r="I4" s="6">
        <f>ROUND(D4*G4,0)</f>
        <v>0</v>
      </c>
    </row>
    <row r="6" spans="1:9" ht="102">
      <c r="A6" s="8">
        <v>3</v>
      </c>
      <c r="B6" s="1" t="s">
        <v>39</v>
      </c>
      <c r="C6" s="2" t="s">
        <v>95</v>
      </c>
      <c r="D6" s="6">
        <v>2</v>
      </c>
      <c r="E6" s="1" t="s">
        <v>37</v>
      </c>
      <c r="H6" s="6">
        <f>ROUND(D6*F6,0)</f>
        <v>0</v>
      </c>
      <c r="I6" s="6">
        <f>ROUND(D6*G6,0)</f>
        <v>0</v>
      </c>
    </row>
    <row r="8" spans="1:9" ht="102">
      <c r="A8" s="8">
        <v>4</v>
      </c>
      <c r="B8" s="1" t="s">
        <v>40</v>
      </c>
      <c r="C8" s="2" t="s">
        <v>96</v>
      </c>
      <c r="D8" s="6">
        <v>1</v>
      </c>
      <c r="E8" s="1" t="s">
        <v>37</v>
      </c>
      <c r="H8" s="6">
        <f>ROUND(D8*F8,0)</f>
        <v>0</v>
      </c>
      <c r="I8" s="6">
        <f>ROUND(D8*G8,0)</f>
        <v>0</v>
      </c>
    </row>
    <row r="9" ht="12.75">
      <c r="C9" s="2" t="s">
        <v>41</v>
      </c>
    </row>
    <row r="11" spans="1:9" ht="25.5">
      <c r="A11" s="8">
        <v>5</v>
      </c>
      <c r="B11" s="1" t="s">
        <v>42</v>
      </c>
      <c r="C11" s="2" t="s">
        <v>97</v>
      </c>
      <c r="D11" s="6">
        <v>1</v>
      </c>
      <c r="E11" s="1" t="s">
        <v>37</v>
      </c>
      <c r="H11" s="6">
        <f>ROUND(D11*F11,0)</f>
        <v>0</v>
      </c>
      <c r="I11" s="6">
        <f>ROUND(D11*G11,0)</f>
        <v>0</v>
      </c>
    </row>
    <row r="13" spans="1:9" ht="89.25">
      <c r="A13" s="8">
        <v>6</v>
      </c>
      <c r="B13" s="1" t="s">
        <v>43</v>
      </c>
      <c r="C13" s="2" t="s">
        <v>98</v>
      </c>
      <c r="D13" s="6">
        <v>1</v>
      </c>
      <c r="E13" s="1" t="s">
        <v>37</v>
      </c>
      <c r="H13" s="6">
        <f>ROUND(D13*F13,0)</f>
        <v>0</v>
      </c>
      <c r="I13" s="6">
        <f>ROUND(D13*G13,0)</f>
        <v>0</v>
      </c>
    </row>
    <row r="14" ht="12.75">
      <c r="C14" s="2" t="s">
        <v>99</v>
      </c>
    </row>
    <row r="16" spans="1:9" ht="63.75">
      <c r="A16" s="8">
        <v>7</v>
      </c>
      <c r="B16" s="1" t="s">
        <v>44</v>
      </c>
      <c r="C16" s="2" t="s">
        <v>100</v>
      </c>
      <c r="D16" s="6">
        <v>1</v>
      </c>
      <c r="E16" s="1" t="s">
        <v>13</v>
      </c>
      <c r="H16" s="6">
        <f>ROUND(D16*F16,0)</f>
        <v>0</v>
      </c>
      <c r="I16" s="6">
        <f>ROUND(D16*G16,0)</f>
        <v>0</v>
      </c>
    </row>
    <row r="18" spans="1:9" ht="76.5">
      <c r="A18" s="8">
        <v>8</v>
      </c>
      <c r="B18" s="1" t="s">
        <v>45</v>
      </c>
      <c r="C18" s="2" t="s">
        <v>46</v>
      </c>
      <c r="D18" s="6">
        <v>2</v>
      </c>
      <c r="E18" s="1" t="s">
        <v>37</v>
      </c>
      <c r="H18" s="6">
        <f>ROUND(D18*F18,0)</f>
        <v>0</v>
      </c>
      <c r="I18" s="6">
        <f>ROUND(D18*G18,0)</f>
        <v>0</v>
      </c>
    </row>
    <row r="20" spans="1:9" ht="25.5">
      <c r="A20" s="8">
        <v>9</v>
      </c>
      <c r="B20" s="1" t="s">
        <v>47</v>
      </c>
      <c r="C20" s="2" t="s">
        <v>48</v>
      </c>
      <c r="D20" s="6">
        <v>1</v>
      </c>
      <c r="E20" s="1" t="s">
        <v>37</v>
      </c>
      <c r="H20" s="6">
        <f>ROUND(D20*F20,0)</f>
        <v>0</v>
      </c>
      <c r="I20" s="6">
        <f>ROUND(D20*G20,0)</f>
        <v>0</v>
      </c>
    </row>
    <row r="22" spans="1:9" ht="89.25">
      <c r="A22" s="8">
        <v>10</v>
      </c>
      <c r="B22" s="1" t="s">
        <v>49</v>
      </c>
      <c r="C22" s="2" t="s">
        <v>101</v>
      </c>
      <c r="D22" s="6">
        <v>2</v>
      </c>
      <c r="E22" s="1" t="s">
        <v>37</v>
      </c>
      <c r="H22" s="6">
        <f>ROUND(D22*F22,0)</f>
        <v>0</v>
      </c>
      <c r="I22" s="6">
        <f>ROUND(D22*G22,0)</f>
        <v>0</v>
      </c>
    </row>
    <row r="23" ht="38.25">
      <c r="C23" s="2" t="s">
        <v>102</v>
      </c>
    </row>
    <row r="25" spans="1:9" ht="38.25">
      <c r="A25" s="8">
        <v>11</v>
      </c>
      <c r="B25" s="1" t="s">
        <v>50</v>
      </c>
      <c r="C25" s="2" t="s">
        <v>51</v>
      </c>
      <c r="D25" s="6">
        <v>1</v>
      </c>
      <c r="E25" s="1" t="s">
        <v>37</v>
      </c>
      <c r="H25" s="6">
        <f>ROUND(D25*F25,0)</f>
        <v>0</v>
      </c>
      <c r="I25" s="6">
        <f>ROUND(D25*G25,0)</f>
        <v>0</v>
      </c>
    </row>
    <row r="27" spans="1:9" ht="38.25">
      <c r="A27" s="8">
        <v>12</v>
      </c>
      <c r="B27" s="1" t="s">
        <v>52</v>
      </c>
      <c r="C27" s="2" t="s">
        <v>53</v>
      </c>
      <c r="D27" s="6">
        <v>1</v>
      </c>
      <c r="E27" s="1" t="s">
        <v>13</v>
      </c>
      <c r="H27" s="6">
        <f>ROUND(D27*F27,0)</f>
        <v>0</v>
      </c>
      <c r="I27" s="6">
        <f>ROUND(D27*G27,0)</f>
        <v>0</v>
      </c>
    </row>
    <row r="29" spans="1:9" ht="89.25">
      <c r="A29" s="8">
        <v>13</v>
      </c>
      <c r="B29" s="1" t="s">
        <v>54</v>
      </c>
      <c r="C29" s="2" t="s">
        <v>103</v>
      </c>
      <c r="D29" s="6">
        <v>1</v>
      </c>
      <c r="E29" s="1" t="s">
        <v>37</v>
      </c>
      <c r="H29" s="6">
        <f>ROUND(D29*F29,0)</f>
        <v>0</v>
      </c>
      <c r="I29" s="6">
        <f>ROUND(D29*G29,0)</f>
        <v>0</v>
      </c>
    </row>
    <row r="30" ht="12.75">
      <c r="C30" s="2"/>
    </row>
    <row r="32" spans="1:9" ht="76.5">
      <c r="A32" s="8">
        <v>14</v>
      </c>
      <c r="B32" s="1" t="s">
        <v>55</v>
      </c>
      <c r="C32" s="2" t="s">
        <v>104</v>
      </c>
      <c r="D32" s="6">
        <v>1</v>
      </c>
      <c r="E32" s="1" t="s">
        <v>37</v>
      </c>
      <c r="H32" s="6">
        <f>ROUND(D32*F32,0)</f>
        <v>0</v>
      </c>
      <c r="I32" s="6">
        <f>ROUND(D32*G32,0)</f>
        <v>0</v>
      </c>
    </row>
    <row r="33" ht="25.5">
      <c r="C33" s="2" t="s">
        <v>105</v>
      </c>
    </row>
    <row r="35" spans="1:9" ht="38.25">
      <c r="A35" s="8">
        <v>15</v>
      </c>
      <c r="B35" s="1" t="s">
        <v>56</v>
      </c>
      <c r="C35" s="2" t="s">
        <v>57</v>
      </c>
      <c r="D35" s="6">
        <v>1</v>
      </c>
      <c r="E35" s="1" t="s">
        <v>13</v>
      </c>
      <c r="H35" s="6">
        <f>ROUND(D35*F35,0)</f>
        <v>0</v>
      </c>
      <c r="I35" s="6">
        <f>ROUND(D35*G35,0)</f>
        <v>0</v>
      </c>
    </row>
    <row r="37" spans="1:9" s="9" customFormat="1" ht="12.75">
      <c r="A37" s="7"/>
      <c r="B37" s="3"/>
      <c r="C37" s="3" t="s">
        <v>15</v>
      </c>
      <c r="D37" s="5"/>
      <c r="E37" s="3"/>
      <c r="F37" s="5"/>
      <c r="G37" s="5"/>
      <c r="H37" s="5">
        <f>ROUND(SUM(H2:H36),0)</f>
        <v>0</v>
      </c>
      <c r="I37" s="5">
        <f>ROUND(SUM(I2:I36),0)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Épületgépészeti szerelvények és berendezések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József</dc:creator>
  <cp:keywords/>
  <dc:description/>
  <cp:lastModifiedBy>Felhasznalo</cp:lastModifiedBy>
  <cp:lastPrinted>2016-11-25T12:03:01Z</cp:lastPrinted>
  <dcterms:created xsi:type="dcterms:W3CDTF">2016-11-25T12:00:16Z</dcterms:created>
  <dcterms:modified xsi:type="dcterms:W3CDTF">2016-12-21T08:18:48Z</dcterms:modified>
  <cp:category/>
  <cp:version/>
  <cp:contentType/>
  <cp:contentStatus/>
</cp:coreProperties>
</file>